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5. Jedlnia - Stodoła - 108.138\PRZEDMIAR KOSZTORYSY\"/>
    </mc:Choice>
  </mc:AlternateContent>
  <xr:revisionPtr revIDLastSave="0" documentId="13_ncr:1_{578BBD10-F839-4A0F-AFBB-3B394D1EB11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materiałów'!$B$2:$H$12</definedName>
    <definedName name="_xlnm.Print_Area" localSheetId="0">'KOSZTORYS OFERTOWY'!$B$2:$I$25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G12" i="1" l="1"/>
  <c r="G8" i="1"/>
  <c r="G17" i="1"/>
  <c r="G16" i="1"/>
  <c r="G15" i="1"/>
  <c r="I12" i="1"/>
  <c r="G7" i="1"/>
  <c r="I17" i="1"/>
  <c r="G9" i="1"/>
  <c r="I9" i="1" s="1"/>
  <c r="H8" i="4"/>
  <c r="H9" i="4"/>
  <c r="H7" i="4"/>
  <c r="H10" i="4" s="1"/>
  <c r="I16" i="1"/>
  <c r="I18" i="1"/>
  <c r="I10" i="1"/>
  <c r="I7" i="1"/>
  <c r="G19" i="1"/>
  <c r="G22" i="1" s="1"/>
  <c r="G13" i="1" l="1"/>
  <c r="I13" i="1" s="1"/>
  <c r="G14" i="1"/>
  <c r="I14" i="1" s="1"/>
  <c r="I15" i="1"/>
  <c r="I8" i="1"/>
  <c r="I22" i="1"/>
  <c r="I19" i="1"/>
  <c r="H11" i="4" l="1"/>
  <c r="H12" i="4" l="1"/>
  <c r="G20" i="1" l="1"/>
  <c r="I20" i="1" s="1"/>
  <c r="G21" i="1"/>
  <c r="I21" i="1" s="1"/>
  <c r="I23" i="1" l="1"/>
  <c r="I24" i="1" s="1"/>
  <c r="D9" i="3" l="1"/>
  <c r="I25" i="1"/>
  <c r="D11" i="3" s="1"/>
  <c r="D10" i="3"/>
</calcChain>
</file>

<file path=xl/sharedStrings.xml><?xml version="1.0" encoding="utf-8"?>
<sst xmlns="http://schemas.openxmlformats.org/spreadsheetml/2006/main" count="125" uniqueCount="75">
  <si>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</si>
  <si>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</si>
  <si>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</si>
  <si>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</si>
  <si>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</si>
  <si>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</si>
  <si>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</si>
  <si>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</si>
  <si>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</si>
  <si>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</si>
  <si>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</si>
  <si>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</si>
  <si>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</si>
  <si>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</si>
  <si>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</si>
  <si>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</si>
  <si>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</si>
  <si>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</si>
  <si>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</si>
  <si>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</si>
  <si>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</si>
  <si>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</si>
  <si>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</si>
  <si>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</si>
  <si>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</si>
  <si>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</si>
  <si>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</si>
  <si>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</si>
  <si>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</si>
  <si>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</si>
  <si>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</si>
  <si>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</si>
  <si>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</si>
  <si>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</si>
  <si>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</si>
  <si>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</si>
  <si>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</si>
  <si>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</si>
  <si>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</si>
  <si>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</si>
  <si>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</si>
  <si>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</si>
  <si>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</si>
  <si>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</si>
  <si>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</si>
  <si>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</si>
  <si>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</si>
  <si>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</si>
  <si>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>KNR 4-01       0426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</si>
  <si>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</si>
  <si>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</si>
  <si>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</si>
  <si>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</si>
  <si>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</si>
  <si>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</si>
  <si>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konstrukcyjnych stodoły</t>
  </si>
  <si>
    <t>Drewno odzysk materiału z rozbiórki elementów obicia ścian deskami</t>
  </si>
  <si>
    <t>Powykonawcza inwetaryzacja geodezyjna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</si>
  <si>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</si>
  <si>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</si>
  <si>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</si>
  <si>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obicia ścian deskami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</si>
  <si>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</si>
  <si>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</si>
  <si>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</si>
  <si>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</si>
  <si>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</si>
  <si>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stodoły na działce numer ewidencyjny 353 obręb 0001 Jedlnia Letnisko stanowiących własność Nadleśnictwa Radom”</t>
    </r>
  </si>
  <si>
    <t>„Rozbiórka budynku stodoły na działce numer ewidencyjny 353 obręb 0001 Jedlnia Letnisko stanowiących własność Nadleśnictwa Radom”</t>
  </si>
  <si>
    <t>KOSZTORYS OFERTOWY</t>
  </si>
  <si>
    <t>KOSZTORYS OFERTOWY- wartość materiałów z rozbiórki</t>
  </si>
  <si>
    <t>2. ROZBIÓRKA BUDYNKU</t>
  </si>
  <si>
    <t>Plantowanie mechaniczne powierzchni gruntu rodzimego kategorii I-III - po wykonaniu rozbiórki budynku</t>
  </si>
  <si>
    <t>9.</t>
  </si>
  <si>
    <t>45111100-1 45111100-9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</si>
</sst>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charset val="1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6"/>
  <sheetViews>
    <sheetView view="pageBreakPreview" topLeftCell="A16" zoomScaleNormal="115" zoomScaleSheetLayoutView="100" workbookViewId="0">
      <selection activeCell="C23" sqref="C23:H25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8.5703125" style="3" customWidth="1"/>
    <col min="8" max="8" width="9.28515625" style="1" customWidth="1"/>
    <col min="9" max="9" width="9.85546875" style="1" customWidth="1"/>
    <col min="10" max="16384" width="9.140625" style="1"/>
  </cols>
  <sheetData>
    <row r="2" spans="2:9" ht="18" x14ac:dyDescent="0.25">
      <c r="B2" s="41" t="s">
        <v>69</v>
      </c>
      <c r="C2" s="41"/>
      <c r="D2" s="41"/>
      <c r="E2" s="41"/>
      <c r="F2" s="41"/>
      <c r="G2" s="41"/>
      <c r="H2" s="42"/>
      <c r="I2" s="42"/>
    </row>
    <row r="3" spans="2:9" ht="38.25" customHeight="1" x14ac:dyDescent="0.25">
      <c r="B3" s="41" t="s">
        <v>68</v>
      </c>
      <c r="C3" s="43"/>
      <c r="D3" s="43"/>
      <c r="E3" s="43"/>
      <c r="F3" s="43"/>
      <c r="G3" s="43"/>
      <c r="H3" s="44"/>
      <c r="I3" s="44"/>
    </row>
    <row r="4" spans="2:9" s="2" customFormat="1" ht="38.25" x14ac:dyDescent="0.2">
      <c r="B4" s="28" t="s">
        <v>0</v>
      </c>
      <c r="C4" s="28" t="s">
        <v>23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24</v>
      </c>
      <c r="I4" s="29" t="s">
        <v>25</v>
      </c>
    </row>
    <row r="5" spans="2:9" s="2" customFormat="1" x14ac:dyDescent="0.2">
      <c r="B5" s="39" t="s">
        <v>29</v>
      </c>
      <c r="C5" s="39" t="s">
        <v>30</v>
      </c>
      <c r="D5" s="39" t="s">
        <v>31</v>
      </c>
      <c r="E5" s="39" t="s">
        <v>32</v>
      </c>
      <c r="F5" s="39" t="s">
        <v>33</v>
      </c>
      <c r="G5" s="39" t="s">
        <v>34</v>
      </c>
      <c r="H5" s="39" t="s">
        <v>35</v>
      </c>
      <c r="I5" s="39" t="s">
        <v>36</v>
      </c>
    </row>
    <row r="6" spans="2:9" s="2" customFormat="1" ht="19.5" customHeight="1" x14ac:dyDescent="0.2">
      <c r="B6" s="33"/>
      <c r="C6" s="47" t="s">
        <v>74</v>
      </c>
      <c r="D6" s="33"/>
      <c r="E6" s="34" t="s">
        <v>5</v>
      </c>
      <c r="F6" s="33"/>
      <c r="G6" s="33"/>
      <c r="H6" s="35"/>
      <c r="I6" s="35"/>
    </row>
    <row r="7" spans="2:9" ht="33.75" customHeight="1" x14ac:dyDescent="0.25">
      <c r="B7" s="23" t="s">
        <v>29</v>
      </c>
      <c r="C7" s="47"/>
      <c r="D7" s="23" t="s">
        <v>6</v>
      </c>
      <c r="E7" s="25" t="s">
        <v>72</v>
      </c>
      <c r="F7" s="23" t="s">
        <v>7</v>
      </c>
      <c r="G7" s="38">
        <f>15*15</f>
        <v>225</v>
      </c>
      <c r="H7" s="26"/>
      <c r="I7" s="26">
        <f>ROUND(G7*H7,2)</f>
        <v>0</v>
      </c>
    </row>
    <row r="8" spans="2:9" ht="47.25" x14ac:dyDescent="0.25">
      <c r="B8" s="23" t="s">
        <v>30</v>
      </c>
      <c r="C8" s="47"/>
      <c r="D8" s="23" t="s">
        <v>8</v>
      </c>
      <c r="E8" s="25" t="s">
        <v>9</v>
      </c>
      <c r="F8" s="23" t="s">
        <v>10</v>
      </c>
      <c r="G8" s="38">
        <f>(G15*0.3)+G18</f>
        <v>55.280920000000002</v>
      </c>
      <c r="H8" s="26"/>
      <c r="I8" s="26">
        <f t="shared" ref="I8:I22" si="0">ROUND(G8*H8,2)</f>
        <v>0</v>
      </c>
    </row>
    <row r="9" spans="2:9" ht="31.5" x14ac:dyDescent="0.25">
      <c r="B9" s="23" t="s">
        <v>31</v>
      </c>
      <c r="C9" s="47"/>
      <c r="D9" s="23" t="s">
        <v>11</v>
      </c>
      <c r="E9" s="25" t="s">
        <v>12</v>
      </c>
      <c r="F9" s="23" t="s">
        <v>10</v>
      </c>
      <c r="G9" s="38">
        <f>G8</f>
        <v>55.280920000000002</v>
      </c>
      <c r="H9" s="26"/>
      <c r="I9" s="26">
        <f t="shared" si="0"/>
        <v>0</v>
      </c>
    </row>
    <row r="10" spans="2:9" ht="32.25" customHeight="1" x14ac:dyDescent="0.25">
      <c r="B10" s="23" t="s">
        <v>32</v>
      </c>
      <c r="C10" s="47"/>
      <c r="D10" s="23" t="s">
        <v>13</v>
      </c>
      <c r="E10" s="25" t="s">
        <v>57</v>
      </c>
      <c r="F10" s="23" t="s">
        <v>45</v>
      </c>
      <c r="G10" s="38">
        <v>1</v>
      </c>
      <c r="H10" s="26"/>
      <c r="I10" s="26">
        <f t="shared" si="0"/>
        <v>0</v>
      </c>
    </row>
    <row r="11" spans="2:9" s="2" customFormat="1" ht="20.25" customHeight="1" x14ac:dyDescent="0.2">
      <c r="B11" s="33"/>
      <c r="C11" s="47" t="s">
        <v>74</v>
      </c>
      <c r="D11" s="33"/>
      <c r="E11" s="34" t="s">
        <v>71</v>
      </c>
      <c r="F11" s="33"/>
      <c r="G11" s="36"/>
      <c r="H11" s="37"/>
      <c r="I11" s="37"/>
    </row>
    <row r="12" spans="2:9" ht="48.75" customHeight="1" x14ac:dyDescent="0.25">
      <c r="B12" s="23" t="s">
        <v>33</v>
      </c>
      <c r="C12" s="47"/>
      <c r="D12" s="27" t="s">
        <v>14</v>
      </c>
      <c r="E12" s="25" t="s">
        <v>58</v>
      </c>
      <c r="F12" s="23" t="s">
        <v>7</v>
      </c>
      <c r="G12" s="38">
        <f>13*12*1.2</f>
        <v>187.2</v>
      </c>
      <c r="H12" s="26"/>
      <c r="I12" s="26">
        <f t="shared" si="0"/>
        <v>0</v>
      </c>
    </row>
    <row r="13" spans="2:9" ht="31.5" x14ac:dyDescent="0.25">
      <c r="B13" s="23" t="s">
        <v>34</v>
      </c>
      <c r="C13" s="47"/>
      <c r="D13" s="27" t="s">
        <v>13</v>
      </c>
      <c r="E13" s="25" t="s">
        <v>15</v>
      </c>
      <c r="F13" s="23" t="s">
        <v>16</v>
      </c>
      <c r="G13" s="38">
        <f>(G12*16)/1000</f>
        <v>2.9951999999999996</v>
      </c>
      <c r="H13" s="26"/>
      <c r="I13" s="26">
        <f t="shared" si="0"/>
        <v>0</v>
      </c>
    </row>
    <row r="14" spans="2:9" ht="31.5" x14ac:dyDescent="0.25">
      <c r="B14" s="23" t="s">
        <v>35</v>
      </c>
      <c r="C14" s="47"/>
      <c r="D14" s="27" t="s">
        <v>17</v>
      </c>
      <c r="E14" s="25" t="s">
        <v>59</v>
      </c>
      <c r="F14" s="23" t="s">
        <v>7</v>
      </c>
      <c r="G14" s="38">
        <f>G12</f>
        <v>187.2</v>
      </c>
      <c r="H14" s="26"/>
      <c r="I14" s="26">
        <f t="shared" si="0"/>
        <v>0</v>
      </c>
    </row>
    <row r="15" spans="2:9" ht="31.5" x14ac:dyDescent="0.25">
      <c r="B15" s="23" t="s">
        <v>36</v>
      </c>
      <c r="C15" s="47"/>
      <c r="D15" s="27" t="s">
        <v>46</v>
      </c>
      <c r="E15" s="25" t="s">
        <v>60</v>
      </c>
      <c r="F15" s="23" t="s">
        <v>7</v>
      </c>
      <c r="G15" s="38">
        <f>11.58*9.58</f>
        <v>110.93640000000001</v>
      </c>
      <c r="H15" s="26"/>
      <c r="I15" s="26">
        <f t="shared" si="0"/>
        <v>0</v>
      </c>
    </row>
    <row r="16" spans="2:9" ht="33" customHeight="1" x14ac:dyDescent="0.25">
      <c r="B16" s="23" t="s">
        <v>73</v>
      </c>
      <c r="C16" s="47"/>
      <c r="D16" s="27" t="s">
        <v>47</v>
      </c>
      <c r="E16" s="25" t="s">
        <v>63</v>
      </c>
      <c r="F16" s="23" t="s">
        <v>10</v>
      </c>
      <c r="G16" s="38">
        <f>((11.58*2)+(9.58*2))*3*0.2</f>
        <v>25.392000000000003</v>
      </c>
      <c r="H16" s="26"/>
      <c r="I16" s="26">
        <f t="shared" si="0"/>
        <v>0</v>
      </c>
    </row>
    <row r="17" spans="2:11" ht="31.5" x14ac:dyDescent="0.25">
      <c r="B17" s="23" t="s">
        <v>37</v>
      </c>
      <c r="C17" s="47"/>
      <c r="D17" s="27" t="s">
        <v>48</v>
      </c>
      <c r="E17" s="25" t="s">
        <v>61</v>
      </c>
      <c r="F17" s="23" t="s">
        <v>7</v>
      </c>
      <c r="G17" s="38">
        <f>(24+20)*4</f>
        <v>176</v>
      </c>
      <c r="H17" s="26"/>
      <c r="I17" s="26">
        <f t="shared" si="0"/>
        <v>0</v>
      </c>
    </row>
    <row r="18" spans="2:11" ht="31.5" x14ac:dyDescent="0.25">
      <c r="B18" s="23" t="s">
        <v>38</v>
      </c>
      <c r="C18" s="47"/>
      <c r="D18" s="27" t="s">
        <v>18</v>
      </c>
      <c r="E18" s="25" t="s">
        <v>62</v>
      </c>
      <c r="F18" s="23" t="s">
        <v>10</v>
      </c>
      <c r="G18" s="38">
        <v>22</v>
      </c>
      <c r="H18" s="26"/>
      <c r="I18" s="26">
        <f t="shared" si="0"/>
        <v>0</v>
      </c>
    </row>
    <row r="19" spans="2:11" ht="48.75" customHeight="1" x14ac:dyDescent="0.25">
      <c r="B19" s="23" t="s">
        <v>39</v>
      </c>
      <c r="C19" s="47"/>
      <c r="D19" s="27" t="s">
        <v>19</v>
      </c>
      <c r="E19" s="25" t="s">
        <v>20</v>
      </c>
      <c r="F19" s="23" t="s">
        <v>10</v>
      </c>
      <c r="G19" s="38">
        <f>SUM(G18)+SUM(G16)</f>
        <v>47.392000000000003</v>
      </c>
      <c r="H19" s="26"/>
      <c r="I19" s="26">
        <f t="shared" si="0"/>
        <v>0</v>
      </c>
      <c r="K19" s="6"/>
    </row>
    <row r="20" spans="2:11" ht="33" customHeight="1" x14ac:dyDescent="0.25">
      <c r="B20" s="23" t="s">
        <v>40</v>
      </c>
      <c r="C20" s="47"/>
      <c r="D20" s="27" t="s">
        <v>21</v>
      </c>
      <c r="E20" s="25" t="s">
        <v>22</v>
      </c>
      <c r="F20" s="23" t="s">
        <v>10</v>
      </c>
      <c r="G20" s="38">
        <f>G19</f>
        <v>47.392000000000003</v>
      </c>
      <c r="H20" s="26"/>
      <c r="I20" s="26">
        <f t="shared" si="0"/>
        <v>0</v>
      </c>
    </row>
    <row r="21" spans="2:11" ht="63" x14ac:dyDescent="0.25">
      <c r="B21" s="23" t="s">
        <v>41</v>
      </c>
      <c r="C21" s="47"/>
      <c r="D21" s="27" t="s">
        <v>43</v>
      </c>
      <c r="E21" s="25" t="s">
        <v>44</v>
      </c>
      <c r="F21" s="23" t="s">
        <v>10</v>
      </c>
      <c r="G21" s="38">
        <f>G19</f>
        <v>47.392000000000003</v>
      </c>
      <c r="H21" s="26"/>
      <c r="I21" s="26">
        <f t="shared" si="0"/>
        <v>0</v>
      </c>
    </row>
    <row r="22" spans="2:11" ht="32.25" customHeight="1" x14ac:dyDescent="0.25">
      <c r="B22" s="23" t="s">
        <v>42</v>
      </c>
      <c r="C22" s="47"/>
      <c r="D22" s="27" t="s">
        <v>13</v>
      </c>
      <c r="E22" s="25" t="s">
        <v>64</v>
      </c>
      <c r="F22" s="23" t="s">
        <v>16</v>
      </c>
      <c r="G22" s="38">
        <f>G19*1.4</f>
        <v>66.348799999999997</v>
      </c>
      <c r="H22" s="26"/>
      <c r="I22" s="26">
        <f t="shared" si="0"/>
        <v>0</v>
      </c>
    </row>
    <row r="23" spans="2:11" x14ac:dyDescent="0.25">
      <c r="B23" s="8"/>
      <c r="C23" s="45" t="s">
        <v>26</v>
      </c>
      <c r="D23" s="46"/>
      <c r="E23" s="46"/>
      <c r="F23" s="46"/>
      <c r="G23" s="46"/>
      <c r="H23" s="46"/>
      <c r="I23" s="7">
        <f>SUM(I7:I22)</f>
        <v>0</v>
      </c>
    </row>
    <row r="24" spans="2:11" x14ac:dyDescent="0.25">
      <c r="B24" s="8"/>
      <c r="C24" s="45" t="s">
        <v>27</v>
      </c>
      <c r="D24" s="46"/>
      <c r="E24" s="46"/>
      <c r="F24" s="46"/>
      <c r="G24" s="46"/>
      <c r="H24" s="46"/>
      <c r="I24" s="7">
        <f>I23*0.23</f>
        <v>0</v>
      </c>
    </row>
    <row r="25" spans="2:11" x14ac:dyDescent="0.25">
      <c r="B25" s="5"/>
      <c r="C25" s="45" t="s">
        <v>28</v>
      </c>
      <c r="D25" s="46"/>
      <c r="E25" s="46"/>
      <c r="F25" s="46"/>
      <c r="G25" s="46"/>
      <c r="H25" s="46"/>
      <c r="I25" s="7">
        <f>I23+I24</f>
        <v>0</v>
      </c>
    </row>
    <row r="26" spans="2:11" x14ac:dyDescent="0.25">
      <c r="I26" s="4"/>
    </row>
  </sheetData>
  <mergeCells count="7">
    <mergeCell ref="B2:I2"/>
    <mergeCell ref="B3:I3"/>
    <mergeCell ref="C23:H23"/>
    <mergeCell ref="C24:H24"/>
    <mergeCell ref="C25:H25"/>
    <mergeCell ref="C6:C10"/>
    <mergeCell ref="C11:C22"/>
  </mergeCells>
  <phoneticPr fontId="27" type="noConversion"/>
  <printOptions horizontalCentered="1"/>
  <pageMargins left="0.8" right="0.8" top="0.4" bottom="0.4" header="0.2" footer="0.2"/>
  <pageSetup paperSize="9" scale="76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A2:H13"/>
  <sheetViews>
    <sheetView tabSelected="1" view="pageBreakPreview" zoomScaleNormal="100" zoomScaleSheetLayoutView="100" workbookViewId="0">
      <selection activeCell="D15" sqref="D15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46.42578125" style="3" customWidth="1"/>
    <col min="5" max="5" width="4.5703125" style="3" customWidth="1"/>
    <col min="6" max="6" width="6.28515625" style="3" customWidth="1"/>
    <col min="7" max="7" width="8.5703125" style="1" customWidth="1"/>
    <col min="8" max="8" width="9.85546875" style="1" customWidth="1"/>
    <col min="9" max="16384" width="9.140625" style="1"/>
  </cols>
  <sheetData>
    <row r="2" spans="1:8" x14ac:dyDescent="0.25">
      <c r="B2" s="48"/>
      <c r="C2" s="48"/>
      <c r="D2" s="48"/>
      <c r="E2" s="48"/>
      <c r="F2" s="48"/>
      <c r="G2" s="48"/>
      <c r="H2" s="48"/>
    </row>
    <row r="3" spans="1:8" ht="18" x14ac:dyDescent="0.25">
      <c r="B3" s="49" t="s">
        <v>70</v>
      </c>
      <c r="C3" s="49"/>
      <c r="D3" s="49"/>
      <c r="E3" s="49"/>
      <c r="F3" s="49"/>
      <c r="G3" s="50"/>
      <c r="H3" s="50"/>
    </row>
    <row r="4" spans="1:8" ht="47.25" customHeight="1" x14ac:dyDescent="0.25">
      <c r="B4" s="49" t="s">
        <v>68</v>
      </c>
      <c r="C4" s="49"/>
      <c r="D4" s="49"/>
      <c r="E4" s="49"/>
      <c r="F4" s="49"/>
      <c r="G4" s="51"/>
      <c r="H4" s="51"/>
    </row>
    <row r="5" spans="1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24</v>
      </c>
      <c r="H5" s="29" t="s">
        <v>25</v>
      </c>
    </row>
    <row r="6" spans="1:8" s="2" customFormat="1" x14ac:dyDescent="0.2">
      <c r="A6" s="40"/>
      <c r="B6" s="39" t="s">
        <v>29</v>
      </c>
      <c r="C6" s="39" t="s">
        <v>30</v>
      </c>
      <c r="D6" s="39" t="s">
        <v>31</v>
      </c>
      <c r="E6" s="39" t="s">
        <v>32</v>
      </c>
      <c r="F6" s="39" t="s">
        <v>33</v>
      </c>
      <c r="G6" s="39" t="s">
        <v>34</v>
      </c>
      <c r="H6" s="39" t="s">
        <v>35</v>
      </c>
    </row>
    <row r="7" spans="1:8" ht="47.25" x14ac:dyDescent="0.25">
      <c r="B7" s="23" t="s">
        <v>29</v>
      </c>
      <c r="C7" s="23" t="s">
        <v>13</v>
      </c>
      <c r="D7" s="24" t="s">
        <v>54</v>
      </c>
      <c r="E7" s="23" t="s">
        <v>10</v>
      </c>
      <c r="F7" s="38">
        <v>3</v>
      </c>
      <c r="G7" s="26"/>
      <c r="H7" s="26">
        <f>ROUND(F7*G7,2)</f>
        <v>0</v>
      </c>
    </row>
    <row r="8" spans="1:8" ht="47.25" x14ac:dyDescent="0.25">
      <c r="B8" s="23" t="s">
        <v>30</v>
      </c>
      <c r="C8" s="23" t="s">
        <v>13</v>
      </c>
      <c r="D8" s="24" t="s">
        <v>55</v>
      </c>
      <c r="E8" s="23" t="s">
        <v>10</v>
      </c>
      <c r="F8" s="38">
        <v>4</v>
      </c>
      <c r="G8" s="26"/>
      <c r="H8" s="26">
        <f t="shared" ref="H8:H9" si="0">ROUND(F8*G8,2)</f>
        <v>0</v>
      </c>
    </row>
    <row r="9" spans="1:8" ht="47.25" x14ac:dyDescent="0.25">
      <c r="B9" s="23" t="s">
        <v>31</v>
      </c>
      <c r="C9" s="23" t="s">
        <v>13</v>
      </c>
      <c r="D9" s="24" t="s">
        <v>56</v>
      </c>
      <c r="E9" s="23" t="s">
        <v>10</v>
      </c>
      <c r="F9" s="38">
        <v>3</v>
      </c>
      <c r="G9" s="26"/>
      <c r="H9" s="26">
        <f t="shared" si="0"/>
        <v>0</v>
      </c>
    </row>
    <row r="10" spans="1:8" x14ac:dyDescent="0.25">
      <c r="B10" s="45" t="s">
        <v>26</v>
      </c>
      <c r="C10" s="46"/>
      <c r="D10" s="46"/>
      <c r="E10" s="46"/>
      <c r="F10" s="46"/>
      <c r="G10" s="46"/>
      <c r="H10" s="7">
        <f>SUM(H7:H9)</f>
        <v>0</v>
      </c>
    </row>
    <row r="11" spans="1:8" x14ac:dyDescent="0.25">
      <c r="B11" s="45" t="s">
        <v>27</v>
      </c>
      <c r="C11" s="46"/>
      <c r="D11" s="46"/>
      <c r="E11" s="46"/>
      <c r="F11" s="46"/>
      <c r="G11" s="46"/>
      <c r="H11" s="7">
        <f>H10*0.23</f>
        <v>0</v>
      </c>
    </row>
    <row r="12" spans="1:8" x14ac:dyDescent="0.25">
      <c r="B12" s="45" t="s">
        <v>28</v>
      </c>
      <c r="C12" s="46"/>
      <c r="D12" s="46"/>
      <c r="E12" s="46"/>
      <c r="F12" s="46"/>
      <c r="G12" s="46"/>
      <c r="H12" s="7">
        <f>H10+H11</f>
        <v>0</v>
      </c>
    </row>
    <row r="13" spans="1:8" x14ac:dyDescent="0.25">
      <c r="H13" s="4"/>
    </row>
  </sheetData>
  <mergeCells count="6">
    <mergeCell ref="B2:H2"/>
    <mergeCell ref="B3:H3"/>
    <mergeCell ref="B4:H4"/>
    <mergeCell ref="B10:G10"/>
    <mergeCell ref="B11:G11"/>
    <mergeCell ref="B12:G12"/>
  </mergeCells>
  <phoneticPr fontId="26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/>
      <c r="E1" s="10"/>
    </row>
    <row r="2" spans="1:7" ht="19.5" customHeight="1" x14ac:dyDescent="0.35">
      <c r="A2" s="52" t="s">
        <v>69</v>
      </c>
      <c r="B2" s="53"/>
      <c r="C2" s="53"/>
      <c r="D2" s="53"/>
      <c r="E2" s="19"/>
    </row>
    <row r="3" spans="1:7" ht="35.25" customHeight="1" x14ac:dyDescent="0.2">
      <c r="A3" s="54" t="s">
        <v>67</v>
      </c>
      <c r="B3" s="55"/>
      <c r="C3" s="55"/>
      <c r="D3" s="55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49</v>
      </c>
      <c r="B9" s="14"/>
      <c r="C9" s="15"/>
      <c r="D9" s="32">
        <f>'KOSZTORYS OFERTOWY'!I23-'Kosztorys na odzysk materiałów'!H10</f>
        <v>0</v>
      </c>
      <c r="E9" s="12"/>
      <c r="F9" s="20"/>
      <c r="G9" s="21"/>
    </row>
    <row r="10" spans="1:7" ht="14.25" customHeight="1" x14ac:dyDescent="0.2">
      <c r="A10" s="13" t="s">
        <v>50</v>
      </c>
      <c r="B10" s="14"/>
      <c r="C10" s="15"/>
      <c r="D10" s="32">
        <f>'KOSZTORYS OFERTOWY'!I24-'Kosztorys na odzysk materiałów'!H11</f>
        <v>0</v>
      </c>
      <c r="E10" s="12"/>
      <c r="F10" s="20"/>
      <c r="G10" s="21"/>
    </row>
    <row r="11" spans="1:7" ht="14.25" customHeight="1" x14ac:dyDescent="0.2">
      <c r="A11" s="13" t="s">
        <v>51</v>
      </c>
      <c r="B11" s="14"/>
      <c r="C11" s="15"/>
      <c r="D11" s="32">
        <f>'KOSZTORYS OFERTOWY'!I25-'Kosztorys na odzysk materiałów'!H12</f>
        <v>0</v>
      </c>
      <c r="E11" s="12"/>
      <c r="F11" s="20"/>
      <c r="G11" s="21"/>
    </row>
    <row r="15" spans="1:7" ht="18.75" x14ac:dyDescent="0.3">
      <c r="A15" s="16" t="s">
        <v>52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6"/>
      <c r="B18" s="56"/>
      <c r="C18" s="56"/>
      <c r="D18" s="56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7" t="s">
        <v>65</v>
      </c>
      <c r="B20" s="57"/>
      <c r="C20" s="57"/>
      <c r="D20" s="57"/>
      <c r="E20" s="12"/>
    </row>
    <row r="21" spans="1:5" ht="16.5" customHeight="1" x14ac:dyDescent="0.2">
      <c r="A21" s="57" t="s">
        <v>66</v>
      </c>
      <c r="B21" s="57"/>
      <c r="C21" s="57"/>
      <c r="D21" s="57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53</v>
      </c>
      <c r="B23" s="18"/>
      <c r="E23" s="12"/>
    </row>
    <row r="24" spans="1:5" ht="18.75" x14ac:dyDescent="0.2">
      <c r="A24" s="17"/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2025-08-13T17:13:14Z</dcterms:modified>
</cp:coreProperties>
</file>